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o\Documents\Predict Analyt\Sheets for PA manuscript\"/>
    </mc:Choice>
  </mc:AlternateContent>
  <bookViews>
    <workbookView xWindow="0" yWindow="120" windowWidth="19152" windowHeight="8472" activeTab="4"/>
  </bookViews>
  <sheets>
    <sheet name="4.1.1-2" sheetId="5" r:id="rId1"/>
    <sheet name="4.1.3-4" sheetId="3" r:id="rId2"/>
    <sheet name="4.2.1-5" sheetId="2" r:id="rId3"/>
    <sheet name="4.3.1" sheetId="4" r:id="rId4"/>
    <sheet name="4.4.1-4" sheetId="1" r:id="rId5"/>
  </sheets>
  <calcPr calcId="171027"/>
</workbook>
</file>

<file path=xl/calcChain.xml><?xml version="1.0" encoding="utf-8"?>
<calcChain xmlns="http://schemas.openxmlformats.org/spreadsheetml/2006/main">
  <c r="C19" i="3" l="1"/>
  <c r="B7" i="5" l="1"/>
  <c r="B16" i="4" l="1"/>
  <c r="G15" i="4"/>
  <c r="E15" i="4"/>
  <c r="I15" i="4"/>
  <c r="G14" i="4"/>
  <c r="E14" i="4"/>
  <c r="I14" i="4"/>
  <c r="G13" i="4"/>
  <c r="E13" i="4"/>
  <c r="I13" i="4"/>
  <c r="G12" i="4"/>
  <c r="E12" i="4"/>
  <c r="I12" i="4"/>
  <c r="G11" i="4"/>
  <c r="E11" i="4"/>
  <c r="C20" i="1"/>
  <c r="C21" i="1" s="1"/>
  <c r="D11" i="1"/>
  <c r="C11" i="1"/>
  <c r="C12" i="1" s="1"/>
  <c r="E2" i="1"/>
  <c r="D2" i="1"/>
  <c r="C2" i="1"/>
  <c r="C3" i="1" s="1"/>
  <c r="B7" i="4"/>
  <c r="C6" i="4" s="1"/>
  <c r="E6" i="4"/>
  <c r="D6" i="4"/>
  <c r="F6" i="4"/>
  <c r="E5" i="4"/>
  <c r="D5" i="4"/>
  <c r="F5" i="4"/>
  <c r="E4" i="4"/>
  <c r="D4" i="4"/>
  <c r="F4" i="4"/>
  <c r="E3" i="4"/>
  <c r="D3" i="4"/>
  <c r="F3" i="4"/>
  <c r="E2" i="4"/>
  <c r="D2" i="4"/>
  <c r="B50" i="2"/>
  <c r="C49" i="2" s="1"/>
  <c r="B49" i="2"/>
  <c r="B48" i="2"/>
  <c r="B47" i="2"/>
  <c r="C46" i="2" s="1"/>
  <c r="B46" i="2"/>
  <c r="B45" i="2"/>
  <c r="B44" i="2"/>
  <c r="C43" i="2" s="1"/>
  <c r="B43" i="2"/>
  <c r="F36" i="2"/>
  <c r="G36" i="2" s="1"/>
  <c r="F35" i="2"/>
  <c r="G35" i="2" s="1"/>
  <c r="C35" i="2"/>
  <c r="B35" i="2"/>
  <c r="C36" i="2" s="1"/>
  <c r="F34" i="2"/>
  <c r="G34" i="2" s="1"/>
  <c r="B34" i="2"/>
  <c r="F33" i="2"/>
  <c r="G33" i="2" s="1"/>
  <c r="C33" i="2"/>
  <c r="B33" i="2"/>
  <c r="C34" i="2" s="1"/>
  <c r="F32" i="2"/>
  <c r="G32" i="2" s="1"/>
  <c r="B32" i="2"/>
  <c r="F31" i="2"/>
  <c r="G31" i="2" s="1"/>
  <c r="C31" i="2"/>
  <c r="B31" i="2"/>
  <c r="C32" i="2" s="1"/>
  <c r="F30" i="2"/>
  <c r="G30" i="2" s="1"/>
  <c r="B30" i="2"/>
  <c r="F29" i="2"/>
  <c r="G29" i="2" s="1"/>
  <c r="B29" i="2"/>
  <c r="C30" i="2" s="1"/>
  <c r="B28" i="2"/>
  <c r="C29" i="2" s="1"/>
  <c r="C6" i="2"/>
  <c r="C5" i="2"/>
  <c r="C4" i="2"/>
  <c r="C3" i="2"/>
  <c r="C13" i="2"/>
  <c r="C12" i="2"/>
  <c r="C11" i="2"/>
  <c r="D11" i="2" s="1"/>
  <c r="C10" i="2"/>
  <c r="B21" i="3"/>
  <c r="C18" i="3"/>
  <c r="C17" i="3"/>
  <c r="B7" i="3"/>
  <c r="C47" i="2" l="1"/>
  <c r="D49" i="2" s="1"/>
  <c r="E20" i="1"/>
  <c r="C45" i="2"/>
  <c r="D13" i="2"/>
  <c r="C48" i="2"/>
  <c r="E21" i="1"/>
  <c r="D3" i="1"/>
  <c r="E3" i="1" s="1"/>
  <c r="C4" i="1"/>
  <c r="D12" i="2"/>
  <c r="C44" i="2"/>
  <c r="C11" i="4"/>
  <c r="C12" i="4"/>
  <c r="C13" i="4"/>
  <c r="C14" i="4"/>
  <c r="C15" i="4"/>
  <c r="C13" i="1"/>
  <c r="D12" i="1"/>
  <c r="C22" i="1"/>
  <c r="E22" i="1"/>
  <c r="C2" i="4"/>
  <c r="C3" i="4"/>
  <c r="C4" i="4"/>
  <c r="C5" i="4"/>
  <c r="E45" i="2"/>
  <c r="D45" i="2"/>
  <c r="E47" i="2"/>
  <c r="D47" i="2"/>
  <c r="E49" i="2"/>
  <c r="D51" i="2"/>
  <c r="E51" i="2"/>
  <c r="E46" i="2"/>
  <c r="D46" i="2"/>
  <c r="E48" i="2"/>
  <c r="D48" i="2"/>
  <c r="D50" i="2"/>
  <c r="E50" i="2"/>
  <c r="C5" i="1" l="1"/>
  <c r="D4" i="1"/>
  <c r="E4" i="1" s="1"/>
  <c r="C23" i="1"/>
  <c r="E23" i="1"/>
  <c r="C14" i="1"/>
  <c r="D13" i="1"/>
  <c r="C6" i="1" l="1"/>
  <c r="D6" i="1" s="1"/>
  <c r="E6" i="1" s="1"/>
  <c r="D5" i="1"/>
  <c r="E5" i="1" s="1"/>
  <c r="C15" i="1"/>
  <c r="D15" i="1" s="1"/>
  <c r="D14" i="1"/>
  <c r="C24" i="1"/>
  <c r="E24" i="1"/>
</calcChain>
</file>

<file path=xl/sharedStrings.xml><?xml version="1.0" encoding="utf-8"?>
<sst xmlns="http://schemas.openxmlformats.org/spreadsheetml/2006/main" count="101" uniqueCount="62">
  <si>
    <t>Period</t>
  </si>
  <si>
    <t>Series</t>
  </si>
  <si>
    <t>Average</t>
  </si>
  <si>
    <t>=AVERAGE(B2:B6)</t>
  </si>
  <si>
    <t>3MA</t>
  </si>
  <si>
    <t>5MA</t>
  </si>
  <si>
    <t>Differences</t>
  </si>
  <si>
    <t>Second Differences</t>
  </si>
  <si>
    <t>=C4-C3</t>
  </si>
  <si>
    <t>=C5-C4</t>
  </si>
  <si>
    <t>=C6-C5</t>
  </si>
  <si>
    <t>=B3-B2</t>
  </si>
  <si>
    <t>=B4-B3</t>
  </si>
  <si>
    <t>=B5-B4</t>
  </si>
  <si>
    <t>=B6-B5</t>
  </si>
  <si>
    <t>Actual</t>
  </si>
  <si>
    <t>Mean Diff.</t>
  </si>
  <si>
    <t>Logs</t>
  </si>
  <si>
    <t xml:space="preserve"> </t>
  </si>
  <si>
    <t>Recip.</t>
  </si>
  <si>
    <t>Returns</t>
  </si>
  <si>
    <t>=B2-$B$7</t>
  </si>
  <si>
    <t>=LOG(B2)</t>
  </si>
  <si>
    <t>=1/B2</t>
  </si>
  <si>
    <t>=LOG(B3)-LOG(B2)</t>
  </si>
  <si>
    <t>=B3-$B$7</t>
  </si>
  <si>
    <t>=LOG(B3)</t>
  </si>
  <si>
    <t>=1/B3</t>
  </si>
  <si>
    <t>=LOG(B4)-LOG(B3)</t>
  </si>
  <si>
    <t>=B4-$B$7</t>
  </si>
  <si>
    <t>=LOG(B4)</t>
  </si>
  <si>
    <t>=1/B4</t>
  </si>
  <si>
    <t>=LOG(B5)-LOG(B4)</t>
  </si>
  <si>
    <t>=B5-$B$7</t>
  </si>
  <si>
    <t>=LOG(B5)</t>
  </si>
  <si>
    <t>=1/B5</t>
  </si>
  <si>
    <t>=LOG(B6)-LOG(B5)</t>
  </si>
  <si>
    <t>=B6-$B$7</t>
  </si>
  <si>
    <t>=LOG(B6)</t>
  </si>
  <si>
    <t>=1/B6</t>
  </si>
  <si>
    <t>The mean=</t>
  </si>
  <si>
    <r>
      <t>Y</t>
    </r>
    <r>
      <rPr>
        <b/>
        <vertAlign val="subscript"/>
        <sz val="10"/>
        <rFont val="Arial"/>
        <family val="2"/>
      </rPr>
      <t>t</t>
    </r>
  </si>
  <si>
    <r>
      <t>S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'</t>
    </r>
  </si>
  <si>
    <r>
      <t>S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''</t>
    </r>
  </si>
  <si>
    <r>
      <t>S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'''</t>
    </r>
  </si>
  <si>
    <t>a=</t>
  </si>
  <si>
    <t>=B2</t>
  </si>
  <si>
    <t>=$B$16*C3+(1-$B$16)*C2</t>
  </si>
  <si>
    <t>=$B$16*C4+(1-$B$16)*C3</t>
  </si>
  <si>
    <t>=$B$16*C5+(1-$B$16)*C4</t>
  </si>
  <si>
    <t>=$B$16*C6+(1-$B$16)*C5</t>
  </si>
  <si>
    <t>=$B$7*B3+(1-$B$7)*C2</t>
  </si>
  <si>
    <t>=$B$7*B4+(1-$B$7)*C3</t>
  </si>
  <si>
    <t>=$B$7*B5+(1-$B$7)*C4</t>
  </si>
  <si>
    <t>=$B$7*B6+(1-$B$7)*C5</t>
  </si>
  <si>
    <t>or</t>
  </si>
  <si>
    <r>
      <t>y</t>
    </r>
    <r>
      <rPr>
        <b/>
        <vertAlign val="subscript"/>
        <sz val="8"/>
        <rFont val="Arial"/>
        <family val="2"/>
      </rPr>
      <t>t</t>
    </r>
  </si>
  <si>
    <r>
      <t>w</t>
    </r>
    <r>
      <rPr>
        <b/>
        <vertAlign val="subscript"/>
        <sz val="8"/>
        <rFont val="Arial"/>
        <family val="2"/>
      </rPr>
      <t>t</t>
    </r>
  </si>
  <si>
    <r>
      <t>Reconstruct y</t>
    </r>
    <r>
      <rPr>
        <b/>
        <vertAlign val="subscript"/>
        <sz val="8"/>
        <rFont val="Arial"/>
        <family val="2"/>
      </rPr>
      <t>t</t>
    </r>
  </si>
  <si>
    <r>
      <t>w</t>
    </r>
    <r>
      <rPr>
        <b/>
        <vertAlign val="subscript"/>
        <sz val="8"/>
        <rFont val="Arial"/>
        <family val="2"/>
      </rPr>
      <t>t</t>
    </r>
    <r>
      <rPr>
        <b/>
        <sz val="8"/>
        <rFont val="Arial"/>
        <family val="2"/>
      </rPr>
      <t>"</t>
    </r>
  </si>
  <si>
    <t>C17=SUM(B16:B18)/3</t>
  </si>
  <si>
    <t>C19=AVERAGE(B18:B20)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</si>
</sst>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sz val="10"/>
      <name val="Symbol"/>
      <family val="1"/>
      <charset val="2"/>
    </font>
    <font>
      <sz val="10"/>
      <name val="Arial"/>
      <family val="2"/>
    </font>
    <font>
      <b/>
      <sz val="8"/>
      <name val="Arial"/>
      <family val="2"/>
    </font>
    <font>
      <b/>
      <vertAlign val="subscript"/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/>
    <xf numFmtId="16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quotePrefix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quotePrefix="1" applyBorder="1"/>
    <xf numFmtId="0" fontId="0" fillId="0" borderId="0" xfId="0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3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1" xfId="0" applyBorder="1"/>
    <xf numFmtId="164" fontId="4" fillId="0" borderId="0" xfId="0" quotePrefix="1" applyNumberFormat="1" applyFont="1"/>
    <xf numFmtId="164" fontId="0" fillId="0" borderId="0" xfId="0" quotePrefix="1" applyNumberFormat="1"/>
    <xf numFmtId="164" fontId="0" fillId="0" borderId="1" xfId="0" quotePrefix="1" applyNumberFormat="1" applyBorder="1"/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'4.1.1-2'!$B$1</c:f>
              <c:strCache>
                <c:ptCount val="1"/>
                <c:pt idx="0">
                  <c:v>Series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'4.1.1-2'!$B$2:$B$6</c:f>
              <c:numCache>
                <c:formatCode>General</c:formatCode>
                <c:ptCount val="5"/>
                <c:pt idx="0">
                  <c:v>220</c:v>
                </c:pt>
                <c:pt idx="1">
                  <c:v>250</c:v>
                </c:pt>
                <c:pt idx="2">
                  <c:v>150</c:v>
                </c:pt>
                <c:pt idx="3">
                  <c:v>220</c:v>
                </c:pt>
                <c:pt idx="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0E-4DB3-BD73-BEB397DB8521}"/>
            </c:ext>
          </c:extLst>
        </c:ser>
        <c:ser>
          <c:idx val="1"/>
          <c:order val="1"/>
          <c:tx>
            <c:strRef>
              <c:f>'4.1.1-2'!$F$1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'4.1.1-2'!$F$2:$F$6</c:f>
              <c:numCache>
                <c:formatCode>General</c:formatCode>
                <c:ptCount val="5"/>
                <c:pt idx="0">
                  <c:v>208</c:v>
                </c:pt>
                <c:pt idx="1">
                  <c:v>208</c:v>
                </c:pt>
                <c:pt idx="2">
                  <c:v>208</c:v>
                </c:pt>
                <c:pt idx="3">
                  <c:v>208</c:v>
                </c:pt>
                <c:pt idx="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E-4DB3-BD73-BEB397DB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05392"/>
        <c:axId val="730504736"/>
      </c:lineChart>
      <c:catAx>
        <c:axId val="730505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504736"/>
        <c:crosses val="autoZero"/>
        <c:auto val="1"/>
        <c:lblAlgn val="ctr"/>
        <c:lblOffset val="100"/>
        <c:noMultiLvlLbl val="0"/>
      </c:catAx>
      <c:valAx>
        <c:axId val="73050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50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Series</c:v>
          </c:tx>
          <c:marker>
            <c:symbol val="none"/>
          </c:marker>
          <c:val>
            <c:numRef>
              <c:f>'4.1.3-4'!$B$2:$B$6</c:f>
              <c:numCache>
                <c:formatCode>General</c:formatCode>
                <c:ptCount val="5"/>
                <c:pt idx="0">
                  <c:v>220</c:v>
                </c:pt>
                <c:pt idx="1">
                  <c:v>250</c:v>
                </c:pt>
                <c:pt idx="2">
                  <c:v>150</c:v>
                </c:pt>
                <c:pt idx="3">
                  <c:v>220</c:v>
                </c:pt>
                <c:pt idx="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7D-4205-83FC-EA1DC83A7199}"/>
            </c:ext>
          </c:extLst>
        </c:ser>
        <c:ser>
          <c:idx val="1"/>
          <c:order val="1"/>
          <c:tx>
            <c:v>Average</c:v>
          </c:tx>
          <c:marker>
            <c:symbol val="none"/>
          </c:marker>
          <c:val>
            <c:numRef>
              <c:f>'4.1.3-4'!$E$2:$E$6</c:f>
              <c:numCache>
                <c:formatCode>General</c:formatCode>
                <c:ptCount val="5"/>
                <c:pt idx="0">
                  <c:v>208</c:v>
                </c:pt>
                <c:pt idx="1">
                  <c:v>208</c:v>
                </c:pt>
                <c:pt idx="2">
                  <c:v>208</c:v>
                </c:pt>
                <c:pt idx="3">
                  <c:v>208</c:v>
                </c:pt>
                <c:pt idx="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7D-4205-83FC-EA1DC83A7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640384"/>
        <c:axId val="116646272"/>
      </c:lineChart>
      <c:catAx>
        <c:axId val="116640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6646272"/>
        <c:crosses val="autoZero"/>
        <c:auto val="1"/>
        <c:lblAlgn val="ctr"/>
        <c:lblOffset val="100"/>
        <c:noMultiLvlLbl val="0"/>
      </c:catAx>
      <c:valAx>
        <c:axId val="11664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640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'4.1.3-4'!$B$15</c:f>
              <c:strCache>
                <c:ptCount val="1"/>
                <c:pt idx="0">
                  <c:v>Series</c:v>
                </c:pt>
              </c:strCache>
            </c:strRef>
          </c:tx>
          <c:marker>
            <c:symbol val="none"/>
          </c:marker>
          <c:val>
            <c:numRef>
              <c:f>'4.1.3-4'!$B$16:$B$20</c:f>
              <c:numCache>
                <c:formatCode>General</c:formatCode>
                <c:ptCount val="5"/>
                <c:pt idx="0">
                  <c:v>150</c:v>
                </c:pt>
                <c:pt idx="1">
                  <c:v>250</c:v>
                </c:pt>
                <c:pt idx="2">
                  <c:v>200</c:v>
                </c:pt>
                <c:pt idx="3">
                  <c:v>360</c:v>
                </c:pt>
                <c:pt idx="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F-49D4-965F-D1632EE6E462}"/>
            </c:ext>
          </c:extLst>
        </c:ser>
        <c:ser>
          <c:idx val="1"/>
          <c:order val="1"/>
          <c:tx>
            <c:strRef>
              <c:f>'4.1.3-4'!$C$15</c:f>
              <c:strCache>
                <c:ptCount val="1"/>
                <c:pt idx="0">
                  <c:v>3MA</c:v>
                </c:pt>
              </c:strCache>
            </c:strRef>
          </c:tx>
          <c:marker>
            <c:symbol val="none"/>
          </c:marker>
          <c:val>
            <c:numRef>
              <c:f>'4.1.3-4'!$C$16:$C$20</c:f>
              <c:numCache>
                <c:formatCode>0.0</c:formatCode>
                <c:ptCount val="5"/>
                <c:pt idx="1">
                  <c:v>200</c:v>
                </c:pt>
                <c:pt idx="2">
                  <c:v>270</c:v>
                </c:pt>
                <c:pt idx="3">
                  <c:v>286.66666666666669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6F-49D4-965F-D1632EE6E462}"/>
            </c:ext>
          </c:extLst>
        </c:ser>
        <c:ser>
          <c:idx val="2"/>
          <c:order val="2"/>
          <c:tx>
            <c:strRef>
              <c:f>'4.1.3-4'!$F$15</c:f>
              <c:strCache>
                <c:ptCount val="1"/>
                <c:pt idx="0">
                  <c:v>5MA</c:v>
                </c:pt>
              </c:strCache>
            </c:strRef>
          </c:tx>
          <c:marker>
            <c:symbol val="none"/>
          </c:marker>
          <c:val>
            <c:numRef>
              <c:f>'4.1.3-4'!$F$16:$F$20</c:f>
              <c:numCache>
                <c:formatCode>0.0</c:formatCode>
                <c:ptCount val="5"/>
                <c:pt idx="0">
                  <c:v>252</c:v>
                </c:pt>
                <c:pt idx="1">
                  <c:v>252</c:v>
                </c:pt>
                <c:pt idx="2">
                  <c:v>252</c:v>
                </c:pt>
                <c:pt idx="3">
                  <c:v>252</c:v>
                </c:pt>
                <c:pt idx="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6F-49D4-965F-D1632EE6E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575680"/>
        <c:axId val="119577216"/>
      </c:lineChart>
      <c:catAx>
        <c:axId val="119575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9577216"/>
        <c:crosses val="autoZero"/>
        <c:auto val="1"/>
        <c:lblAlgn val="ctr"/>
        <c:lblOffset val="100"/>
        <c:noMultiLvlLbl val="0"/>
      </c:catAx>
      <c:valAx>
        <c:axId val="11957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575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'4.2.1-5'!$B$8</c:f>
              <c:strCache>
                <c:ptCount val="1"/>
                <c:pt idx="0">
                  <c:v>Series</c:v>
                </c:pt>
              </c:strCache>
            </c:strRef>
          </c:tx>
          <c:marker>
            <c:symbol val="none"/>
          </c:marker>
          <c:val>
            <c:numRef>
              <c:f>'4.2.1-5'!$B$9:$B$13</c:f>
              <c:numCache>
                <c:formatCode>General</c:formatCode>
                <c:ptCount val="5"/>
                <c:pt idx="0">
                  <c:v>150</c:v>
                </c:pt>
                <c:pt idx="1">
                  <c:v>250</c:v>
                </c:pt>
                <c:pt idx="2">
                  <c:v>200</c:v>
                </c:pt>
                <c:pt idx="3">
                  <c:v>360</c:v>
                </c:pt>
                <c:pt idx="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B1-47DE-81FD-374CB4FE65A1}"/>
            </c:ext>
          </c:extLst>
        </c:ser>
        <c:ser>
          <c:idx val="1"/>
          <c:order val="1"/>
          <c:tx>
            <c:strRef>
              <c:f>'4.2.1-5'!$C$8</c:f>
              <c:strCache>
                <c:ptCount val="1"/>
                <c:pt idx="0">
                  <c:v>Differences</c:v>
                </c:pt>
              </c:strCache>
            </c:strRef>
          </c:tx>
          <c:marker>
            <c:symbol val="none"/>
          </c:marker>
          <c:val>
            <c:numRef>
              <c:f>'4.2.1-5'!$C$9:$C$13</c:f>
              <c:numCache>
                <c:formatCode>0.0</c:formatCode>
                <c:ptCount val="5"/>
                <c:pt idx="1">
                  <c:v>100</c:v>
                </c:pt>
                <c:pt idx="2">
                  <c:v>-50</c:v>
                </c:pt>
                <c:pt idx="3">
                  <c:v>160</c:v>
                </c:pt>
                <c:pt idx="4">
                  <c:v>-60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1-47DE-81FD-374CB4FE6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64608"/>
        <c:axId val="161370496"/>
      </c:lineChart>
      <c:catAx>
        <c:axId val="16136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61370496"/>
        <c:crosses val="autoZero"/>
        <c:auto val="1"/>
        <c:lblAlgn val="ctr"/>
        <c:lblOffset val="100"/>
        <c:noMultiLvlLbl val="0"/>
      </c:catAx>
      <c:valAx>
        <c:axId val="16137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364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'4.4.1-4'!$B$1</c:f>
              <c:strCache>
                <c:ptCount val="1"/>
                <c:pt idx="0">
                  <c:v>Yt</c:v>
                </c:pt>
              </c:strCache>
            </c:strRef>
          </c:tx>
          <c:marker>
            <c:symbol val="none"/>
          </c:marker>
          <c:val>
            <c:numRef>
              <c:f>'4.4.1-4'!$B$2:$B$6</c:f>
              <c:numCache>
                <c:formatCode>General</c:formatCode>
                <c:ptCount val="5"/>
                <c:pt idx="0">
                  <c:v>150</c:v>
                </c:pt>
                <c:pt idx="1">
                  <c:v>250</c:v>
                </c:pt>
                <c:pt idx="2">
                  <c:v>200</c:v>
                </c:pt>
                <c:pt idx="3">
                  <c:v>360</c:v>
                </c:pt>
                <c:pt idx="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71-4E28-8014-B469B20C0130}"/>
            </c:ext>
          </c:extLst>
        </c:ser>
        <c:ser>
          <c:idx val="1"/>
          <c:order val="1"/>
          <c:tx>
            <c:strRef>
              <c:f>'4.4.1-4'!$C$1</c:f>
              <c:strCache>
                <c:ptCount val="1"/>
                <c:pt idx="0">
                  <c:v>St'</c:v>
                </c:pt>
              </c:strCache>
            </c:strRef>
          </c:tx>
          <c:marker>
            <c:symbol val="none"/>
          </c:marker>
          <c:val>
            <c:numRef>
              <c:f>'4.4.1-4'!$C$2:$C$6</c:f>
              <c:numCache>
                <c:formatCode>0.0</c:formatCode>
                <c:ptCount val="5"/>
                <c:pt idx="0">
                  <c:v>150</c:v>
                </c:pt>
                <c:pt idx="1">
                  <c:v>180</c:v>
                </c:pt>
                <c:pt idx="2">
                  <c:v>186</c:v>
                </c:pt>
                <c:pt idx="3">
                  <c:v>238.2</c:v>
                </c:pt>
                <c:pt idx="4">
                  <c:v>256.74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1-4E28-8014-B469B20C0130}"/>
            </c:ext>
          </c:extLst>
        </c:ser>
        <c:ser>
          <c:idx val="2"/>
          <c:order val="2"/>
          <c:tx>
            <c:strRef>
              <c:f>'4.4.1-4'!$D$1</c:f>
              <c:strCache>
                <c:ptCount val="1"/>
                <c:pt idx="0">
                  <c:v>St''</c:v>
                </c:pt>
              </c:strCache>
            </c:strRef>
          </c:tx>
          <c:marker>
            <c:symbol val="none"/>
          </c:marker>
          <c:val>
            <c:numRef>
              <c:f>'4.4.1-4'!$D$2:$D$6</c:f>
              <c:numCache>
                <c:formatCode>0.0</c:formatCode>
                <c:ptCount val="5"/>
                <c:pt idx="0">
                  <c:v>150</c:v>
                </c:pt>
                <c:pt idx="1">
                  <c:v>159</c:v>
                </c:pt>
                <c:pt idx="2">
                  <c:v>181.79999999999998</c:v>
                </c:pt>
                <c:pt idx="3">
                  <c:v>201.65999999999997</c:v>
                </c:pt>
                <c:pt idx="4">
                  <c:v>243.762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71-4E28-8014-B469B20C0130}"/>
            </c:ext>
          </c:extLst>
        </c:ser>
        <c:ser>
          <c:idx val="3"/>
          <c:order val="3"/>
          <c:tx>
            <c:strRef>
              <c:f>'4.4.1-4'!$E$1</c:f>
              <c:strCache>
                <c:ptCount val="1"/>
                <c:pt idx="0">
                  <c:v>St'''</c:v>
                </c:pt>
              </c:strCache>
            </c:strRef>
          </c:tx>
          <c:marker>
            <c:symbol val="none"/>
          </c:marker>
          <c:val>
            <c:numRef>
              <c:f>'4.4.1-4'!$E$2:$E$6</c:f>
              <c:numCache>
                <c:formatCode>0.0</c:formatCode>
                <c:ptCount val="5"/>
                <c:pt idx="0" formatCode="General">
                  <c:v>150</c:v>
                </c:pt>
                <c:pt idx="1">
                  <c:v>152.69999999999999</c:v>
                </c:pt>
                <c:pt idx="2">
                  <c:v>165.83999999999997</c:v>
                </c:pt>
                <c:pt idx="3">
                  <c:v>187.75799999999998</c:v>
                </c:pt>
                <c:pt idx="4">
                  <c:v>214.29059999999998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71-4E28-8014-B469B20C0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698560"/>
        <c:axId val="161700096"/>
      </c:lineChart>
      <c:catAx>
        <c:axId val="161698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61700096"/>
        <c:crosses val="autoZero"/>
        <c:auto val="1"/>
        <c:lblAlgn val="ctr"/>
        <c:lblOffset val="100"/>
        <c:noMultiLvlLbl val="0"/>
      </c:catAx>
      <c:valAx>
        <c:axId val="16170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698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'4.4.1-4'!$B$1</c:f>
              <c:strCache>
                <c:ptCount val="1"/>
                <c:pt idx="0">
                  <c:v>Yt</c:v>
                </c:pt>
              </c:strCache>
            </c:strRef>
          </c:tx>
          <c:marker>
            <c:symbol val="none"/>
          </c:marker>
          <c:val>
            <c:numRef>
              <c:f>'4.4.1-4'!$B$2:$B$6</c:f>
              <c:numCache>
                <c:formatCode>General</c:formatCode>
                <c:ptCount val="5"/>
                <c:pt idx="0">
                  <c:v>150</c:v>
                </c:pt>
                <c:pt idx="1">
                  <c:v>250</c:v>
                </c:pt>
                <c:pt idx="2">
                  <c:v>200</c:v>
                </c:pt>
                <c:pt idx="3">
                  <c:v>360</c:v>
                </c:pt>
                <c:pt idx="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0-480E-9A6A-3E8B70B81E7A}"/>
            </c:ext>
          </c:extLst>
        </c:ser>
        <c:ser>
          <c:idx val="1"/>
          <c:order val="1"/>
          <c:tx>
            <c:strRef>
              <c:f>'4.4.1-4'!$C$1</c:f>
              <c:strCache>
                <c:ptCount val="1"/>
                <c:pt idx="0">
                  <c:v>St'</c:v>
                </c:pt>
              </c:strCache>
            </c:strRef>
          </c:tx>
          <c:marker>
            <c:symbol val="none"/>
          </c:marker>
          <c:val>
            <c:numRef>
              <c:f>'4.4.1-4'!$C$2:$C$6</c:f>
              <c:numCache>
                <c:formatCode>0.0</c:formatCode>
                <c:ptCount val="5"/>
                <c:pt idx="0">
                  <c:v>150</c:v>
                </c:pt>
                <c:pt idx="1">
                  <c:v>180</c:v>
                </c:pt>
                <c:pt idx="2">
                  <c:v>186</c:v>
                </c:pt>
                <c:pt idx="3">
                  <c:v>238.2</c:v>
                </c:pt>
                <c:pt idx="4">
                  <c:v>256.74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B0-480E-9A6A-3E8B70B81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810688"/>
        <c:axId val="161816576"/>
      </c:lineChart>
      <c:catAx>
        <c:axId val="161810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61816576"/>
        <c:crosses val="autoZero"/>
        <c:auto val="1"/>
        <c:lblAlgn val="ctr"/>
        <c:lblOffset val="100"/>
        <c:noMultiLvlLbl val="0"/>
      </c:catAx>
      <c:valAx>
        <c:axId val="16181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810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'4.4.1-4'!$B$1</c:f>
              <c:strCache>
                <c:ptCount val="1"/>
                <c:pt idx="0">
                  <c:v>Yt</c:v>
                </c:pt>
              </c:strCache>
            </c:strRef>
          </c:tx>
          <c:marker>
            <c:symbol val="none"/>
          </c:marker>
          <c:val>
            <c:numRef>
              <c:f>'4.4.1-4'!$B$2:$B$6</c:f>
              <c:numCache>
                <c:formatCode>General</c:formatCode>
                <c:ptCount val="5"/>
                <c:pt idx="0">
                  <c:v>150</c:v>
                </c:pt>
                <c:pt idx="1">
                  <c:v>250</c:v>
                </c:pt>
                <c:pt idx="2">
                  <c:v>200</c:v>
                </c:pt>
                <c:pt idx="3">
                  <c:v>360</c:v>
                </c:pt>
                <c:pt idx="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3-447A-88AF-F1A289937101}"/>
            </c:ext>
          </c:extLst>
        </c:ser>
        <c:ser>
          <c:idx val="1"/>
          <c:order val="1"/>
          <c:tx>
            <c:strRef>
              <c:f>'4.4.1-4'!$C$1</c:f>
              <c:strCache>
                <c:ptCount val="1"/>
                <c:pt idx="0">
                  <c:v>St'</c:v>
                </c:pt>
              </c:strCache>
            </c:strRef>
          </c:tx>
          <c:marker>
            <c:symbol val="none"/>
          </c:marker>
          <c:val>
            <c:numRef>
              <c:f>'4.4.1-4'!$C$2:$C$6</c:f>
              <c:numCache>
                <c:formatCode>0.0</c:formatCode>
                <c:ptCount val="5"/>
                <c:pt idx="0">
                  <c:v>150</c:v>
                </c:pt>
                <c:pt idx="1">
                  <c:v>180</c:v>
                </c:pt>
                <c:pt idx="2">
                  <c:v>186</c:v>
                </c:pt>
                <c:pt idx="3">
                  <c:v>238.2</c:v>
                </c:pt>
                <c:pt idx="4">
                  <c:v>256.74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3-447A-88AF-F1A289937101}"/>
            </c:ext>
          </c:extLst>
        </c:ser>
        <c:ser>
          <c:idx val="2"/>
          <c:order val="2"/>
          <c:tx>
            <c:strRef>
              <c:f>'4.4.1-4'!$D$1</c:f>
              <c:strCache>
                <c:ptCount val="1"/>
                <c:pt idx="0">
                  <c:v>St''</c:v>
                </c:pt>
              </c:strCache>
            </c:strRef>
          </c:tx>
          <c:marker>
            <c:symbol val="none"/>
          </c:marker>
          <c:val>
            <c:numRef>
              <c:f>'4.4.1-4'!$D$2:$D$6</c:f>
              <c:numCache>
                <c:formatCode>0.0</c:formatCode>
                <c:ptCount val="5"/>
                <c:pt idx="0">
                  <c:v>150</c:v>
                </c:pt>
                <c:pt idx="1">
                  <c:v>159</c:v>
                </c:pt>
                <c:pt idx="2">
                  <c:v>181.79999999999998</c:v>
                </c:pt>
                <c:pt idx="3">
                  <c:v>201.65999999999997</c:v>
                </c:pt>
                <c:pt idx="4">
                  <c:v>243.762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43-447A-88AF-F1A289937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846016"/>
        <c:axId val="161847552"/>
      </c:lineChart>
      <c:catAx>
        <c:axId val="16184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61847552"/>
        <c:crosses val="autoZero"/>
        <c:auto val="1"/>
        <c:lblAlgn val="ctr"/>
        <c:lblOffset val="100"/>
        <c:noMultiLvlLbl val="0"/>
      </c:catAx>
      <c:valAx>
        <c:axId val="16184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846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</xdr:colOff>
      <xdr:row>7</xdr:row>
      <xdr:rowOff>30480</xdr:rowOff>
    </xdr:from>
    <xdr:to>
      <xdr:col>15</xdr:col>
      <xdr:colOff>358140</xdr:colOff>
      <xdr:row>22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73A867-2666-4D33-BD86-3AE29D877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13</xdr:col>
      <xdr:colOff>295275</xdr:colOff>
      <xdr:row>14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15</xdr:row>
      <xdr:rowOff>133350</xdr:rowOff>
    </xdr:from>
    <xdr:to>
      <xdr:col>13</xdr:col>
      <xdr:colOff>457200</xdr:colOff>
      <xdr:row>30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36</xdr:row>
      <xdr:rowOff>0</xdr:rowOff>
    </xdr:from>
    <xdr:to>
      <xdr:col>6</xdr:col>
      <xdr:colOff>104775</xdr:colOff>
      <xdr:row>37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486275" y="6858000"/>
          <a:ext cx="7143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</a:p>
      </xdr:txBody>
    </xdr:sp>
    <xdr:clientData/>
  </xdr:twoCellAnchor>
  <xdr:twoCellAnchor>
    <xdr:from>
      <xdr:col>1</xdr:col>
      <xdr:colOff>0</xdr:colOff>
      <xdr:row>36</xdr:row>
      <xdr:rowOff>9525</xdr:rowOff>
    </xdr:from>
    <xdr:to>
      <xdr:col>2</xdr:col>
      <xdr:colOff>123825</xdr:colOff>
      <xdr:row>37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09600" y="6867525"/>
          <a:ext cx="7334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= y</a:t>
          </a:r>
          <a:r>
            <a:rPr lang="en-US" sz="1000" b="0" i="0" baseline="-25000">
              <a:latin typeface="+mn-lt"/>
              <a:ea typeface="+mn-ea"/>
              <a:cs typeface="+mn-cs"/>
            </a:rPr>
            <a:t>t+1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y</a:t>
          </a:r>
          <a:r>
            <a:rPr lang="en-US" sz="1000" b="0" i="0" baseline="-25000">
              <a:latin typeface="+mn-lt"/>
              <a:ea typeface="+mn-ea"/>
              <a:cs typeface="+mn-cs"/>
            </a:rPr>
            <a:t>t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37</xdr:row>
      <xdr:rowOff>66675</xdr:rowOff>
    </xdr:from>
    <xdr:to>
      <xdr:col>2</xdr:col>
      <xdr:colOff>790575</xdr:colOff>
      <xdr:row>38</xdr:row>
      <xdr:rowOff>104775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19200" y="7115175"/>
          <a:ext cx="7905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= w</a:t>
          </a:r>
          <a:r>
            <a:rPr lang="en-US" sz="1000" b="0" i="0" baseline="-25000">
              <a:latin typeface="+mn-lt"/>
              <a:ea typeface="+mn-ea"/>
              <a:cs typeface="+mn-cs"/>
            </a:rPr>
            <a:t>t-1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y</a:t>
          </a:r>
          <a:r>
            <a:rPr lang="en-US" sz="1000" b="0" i="0" baseline="-25000">
              <a:latin typeface="+mn-lt"/>
              <a:ea typeface="+mn-ea"/>
              <a:cs typeface="+mn-cs"/>
            </a:rPr>
            <a:t>t-1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1</xdr:colOff>
      <xdr:row>37</xdr:row>
      <xdr:rowOff>57149</xdr:rowOff>
    </xdr:from>
    <xdr:to>
      <xdr:col>6</xdr:col>
      <xdr:colOff>819151</xdr:colOff>
      <xdr:row>38</xdr:row>
      <xdr:rowOff>104774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095876" y="7105649"/>
          <a:ext cx="8191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w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</a:p>
      </xdr:txBody>
    </xdr:sp>
    <xdr:clientData/>
  </xdr:twoCellAnchor>
  <xdr:twoCellAnchor>
    <xdr:from>
      <xdr:col>0</xdr:col>
      <xdr:colOff>600075</xdr:colOff>
      <xdr:row>51</xdr:row>
      <xdr:rowOff>9525</xdr:rowOff>
    </xdr:from>
    <xdr:to>
      <xdr:col>2</xdr:col>
      <xdr:colOff>142875</xdr:colOff>
      <xdr:row>52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00075" y="9725025"/>
          <a:ext cx="7620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t+1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</a:p>
      </xdr:txBody>
    </xdr:sp>
    <xdr:clientData/>
  </xdr:twoCellAnchor>
  <xdr:twoCellAnchor>
    <xdr:from>
      <xdr:col>2</xdr:col>
      <xdr:colOff>0</xdr:colOff>
      <xdr:row>52</xdr:row>
      <xdr:rowOff>123825</xdr:rowOff>
    </xdr:from>
    <xdr:to>
      <xdr:col>3</xdr:col>
      <xdr:colOff>0</xdr:colOff>
      <xdr:row>54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219200" y="10029825"/>
          <a:ext cx="8858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= w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t+1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w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</a:p>
      </xdr:txBody>
    </xdr:sp>
    <xdr:clientData/>
  </xdr:twoCellAnchor>
  <xdr:twoCellAnchor>
    <xdr:from>
      <xdr:col>3</xdr:col>
      <xdr:colOff>0</xdr:colOff>
      <xdr:row>51</xdr:row>
      <xdr:rowOff>19050</xdr:rowOff>
    </xdr:from>
    <xdr:to>
      <xdr:col>4</xdr:col>
      <xdr:colOff>9525</xdr:colOff>
      <xdr:row>52</xdr:row>
      <xdr:rowOff>95250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105025" y="9734550"/>
          <a:ext cx="1285875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w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+ 2y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t-2</a:t>
          </a:r>
        </a:p>
      </xdr:txBody>
    </xdr:sp>
    <xdr:clientData/>
  </xdr:twoCellAnchor>
  <xdr:twoCellAnchor>
    <xdr:from>
      <xdr:col>3</xdr:col>
      <xdr:colOff>1266825</xdr:colOff>
      <xdr:row>52</xdr:row>
      <xdr:rowOff>133351</xdr:rowOff>
    </xdr:from>
    <xdr:to>
      <xdr:col>5</xdr:col>
      <xdr:colOff>28575</xdr:colOff>
      <xdr:row>54</xdr:row>
      <xdr:rowOff>1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71850" y="10039351"/>
          <a:ext cx="11430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w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+ w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</a:p>
      </xdr:txBody>
    </xdr:sp>
    <xdr:clientData/>
  </xdr:twoCellAnchor>
  <xdr:twoCellAnchor>
    <xdr:from>
      <xdr:col>5</xdr:col>
      <xdr:colOff>228600</xdr:colOff>
      <xdr:row>4</xdr:row>
      <xdr:rowOff>152400</xdr:rowOff>
    </xdr:from>
    <xdr:to>
      <xdr:col>12</xdr:col>
      <xdr:colOff>200025</xdr:colOff>
      <xdr:row>19</xdr:row>
      <xdr:rowOff>38100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0</xdr:row>
      <xdr:rowOff>76200</xdr:rowOff>
    </xdr:from>
    <xdr:to>
      <xdr:col>14</xdr:col>
      <xdr:colOff>228600</xdr:colOff>
      <xdr:row>14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15</xdr:row>
      <xdr:rowOff>133350</xdr:rowOff>
    </xdr:from>
    <xdr:to>
      <xdr:col>14</xdr:col>
      <xdr:colOff>342900</xdr:colOff>
      <xdr:row>30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476250</xdr:colOff>
      <xdr:row>9</xdr:row>
      <xdr:rowOff>104775</xdr:rowOff>
    </xdr:from>
    <xdr:to>
      <xdr:col>22</xdr:col>
      <xdr:colOff>171450</xdr:colOff>
      <xdr:row>23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14" sqref="D14"/>
    </sheetView>
  </sheetViews>
  <sheetFormatPr defaultRowHeight="14.4" x14ac:dyDescent="0.3"/>
  <sheetData>
    <row r="1" spans="1:6" x14ac:dyDescent="0.3">
      <c r="A1" s="28" t="s">
        <v>0</v>
      </c>
      <c r="B1" s="28" t="s">
        <v>1</v>
      </c>
      <c r="F1" t="s">
        <v>2</v>
      </c>
    </row>
    <row r="2" spans="1:6" x14ac:dyDescent="0.3">
      <c r="A2" s="2">
        <v>1</v>
      </c>
      <c r="B2" s="2">
        <v>220</v>
      </c>
      <c r="F2">
        <v>208</v>
      </c>
    </row>
    <row r="3" spans="1:6" x14ac:dyDescent="0.3">
      <c r="A3" s="2">
        <v>2</v>
      </c>
      <c r="B3" s="2">
        <v>250</v>
      </c>
      <c r="F3">
        <v>208</v>
      </c>
    </row>
    <row r="4" spans="1:6" x14ac:dyDescent="0.3">
      <c r="A4" s="2">
        <v>3</v>
      </c>
      <c r="B4" s="2">
        <v>150</v>
      </c>
      <c r="F4">
        <v>208</v>
      </c>
    </row>
    <row r="5" spans="1:6" x14ac:dyDescent="0.3">
      <c r="A5" s="2">
        <v>4</v>
      </c>
      <c r="B5" s="2">
        <v>220</v>
      </c>
      <c r="F5">
        <v>208</v>
      </c>
    </row>
    <row r="6" spans="1:6" x14ac:dyDescent="0.3">
      <c r="A6" s="3">
        <v>5</v>
      </c>
      <c r="B6" s="3">
        <v>200</v>
      </c>
      <c r="F6">
        <v>208</v>
      </c>
    </row>
    <row r="7" spans="1:6" x14ac:dyDescent="0.3">
      <c r="A7" s="2" t="s">
        <v>2</v>
      </c>
      <c r="B7" s="11">
        <f>AVERAGE(B2:B6)</f>
        <v>208</v>
      </c>
      <c r="C7" s="5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5" workbookViewId="0">
      <selection activeCell="J36" sqref="J36"/>
    </sheetView>
  </sheetViews>
  <sheetFormatPr defaultRowHeight="14.4" x14ac:dyDescent="0.3"/>
  <cols>
    <col min="5" max="5" width="12" customWidth="1"/>
  </cols>
  <sheetData>
    <row r="1" spans="1:6" x14ac:dyDescent="0.3">
      <c r="A1" s="1" t="s">
        <v>0</v>
      </c>
      <c r="B1" s="1" t="s">
        <v>1</v>
      </c>
    </row>
    <row r="2" spans="1:6" x14ac:dyDescent="0.3">
      <c r="A2" s="2">
        <v>1</v>
      </c>
      <c r="B2" s="2">
        <v>220</v>
      </c>
      <c r="E2">
        <v>208</v>
      </c>
    </row>
    <row r="3" spans="1:6" x14ac:dyDescent="0.3">
      <c r="A3" s="2">
        <v>2</v>
      </c>
      <c r="B3" s="2">
        <v>250</v>
      </c>
      <c r="E3">
        <v>208</v>
      </c>
    </row>
    <row r="4" spans="1:6" x14ac:dyDescent="0.3">
      <c r="A4" s="2">
        <v>3</v>
      </c>
      <c r="B4" s="2">
        <v>150</v>
      </c>
      <c r="E4">
        <v>208</v>
      </c>
    </row>
    <row r="5" spans="1:6" x14ac:dyDescent="0.3">
      <c r="A5" s="2">
        <v>4</v>
      </c>
      <c r="B5" s="2">
        <v>220</v>
      </c>
      <c r="E5">
        <v>208</v>
      </c>
    </row>
    <row r="6" spans="1:6" x14ac:dyDescent="0.3">
      <c r="A6" s="3">
        <v>5</v>
      </c>
      <c r="B6" s="3">
        <v>200</v>
      </c>
      <c r="E6">
        <v>208</v>
      </c>
    </row>
    <row r="7" spans="1:6" x14ac:dyDescent="0.3">
      <c r="A7" s="2" t="s">
        <v>2</v>
      </c>
      <c r="B7" s="2">
        <f>AVERAGE(B2:B6)</f>
        <v>208</v>
      </c>
      <c r="C7" s="5" t="s">
        <v>3</v>
      </c>
    </row>
    <row r="8" spans="1:6" x14ac:dyDescent="0.3">
      <c r="A8" s="4"/>
    </row>
    <row r="15" spans="1:6" x14ac:dyDescent="0.3">
      <c r="A15" s="1" t="s">
        <v>0</v>
      </c>
      <c r="B15" s="1" t="s">
        <v>1</v>
      </c>
      <c r="C15" s="1" t="s">
        <v>4</v>
      </c>
      <c r="F15" s="1" t="s">
        <v>5</v>
      </c>
    </row>
    <row r="16" spans="1:6" x14ac:dyDescent="0.3">
      <c r="A16" s="2">
        <v>1</v>
      </c>
      <c r="B16" s="2">
        <v>150</v>
      </c>
      <c r="C16" s="2"/>
      <c r="F16" s="6">
        <v>252</v>
      </c>
    </row>
    <row r="17" spans="1:6" x14ac:dyDescent="0.3">
      <c r="A17" s="2">
        <v>2</v>
      </c>
      <c r="B17" s="2">
        <v>250</v>
      </c>
      <c r="C17" s="6">
        <f>SUM(B16:B18)/3</f>
        <v>200</v>
      </c>
      <c r="D17" s="5" t="s">
        <v>60</v>
      </c>
      <c r="F17" s="6">
        <v>252</v>
      </c>
    </row>
    <row r="18" spans="1:6" x14ac:dyDescent="0.3">
      <c r="A18" s="2">
        <v>3</v>
      </c>
      <c r="B18" s="2">
        <v>200</v>
      </c>
      <c r="C18" s="6">
        <f>SUM(B17:B19)/3</f>
        <v>270</v>
      </c>
      <c r="D18" t="s">
        <v>55</v>
      </c>
      <c r="F18" s="6">
        <v>252</v>
      </c>
    </row>
    <row r="19" spans="1:6" x14ac:dyDescent="0.3">
      <c r="A19" s="2">
        <v>4</v>
      </c>
      <c r="B19" s="2">
        <v>360</v>
      </c>
      <c r="C19" s="6">
        <f>AVERAGE(B18:B20)</f>
        <v>286.66666666666669</v>
      </c>
      <c r="D19" s="5" t="s">
        <v>61</v>
      </c>
      <c r="F19" s="6">
        <v>252</v>
      </c>
    </row>
    <row r="20" spans="1:6" x14ac:dyDescent="0.3">
      <c r="A20" s="3">
        <v>5</v>
      </c>
      <c r="B20" s="3">
        <v>300</v>
      </c>
      <c r="C20" s="3"/>
      <c r="F20" s="6">
        <v>252</v>
      </c>
    </row>
    <row r="21" spans="1:6" x14ac:dyDescent="0.3">
      <c r="B21" s="2">
        <f>AVERAGE(B16:B20)</f>
        <v>252</v>
      </c>
    </row>
  </sheetData>
  <pageMargins left="0.7" right="0.7" top="0.75" bottom="0.75" header="0.3" footer="0.3"/>
  <ignoredErrors>
    <ignoredError sqref="C17:C18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K33" sqref="K33"/>
    </sheetView>
  </sheetViews>
  <sheetFormatPr defaultRowHeight="14.4" x14ac:dyDescent="0.3"/>
  <cols>
    <col min="3" max="3" width="13.33203125" customWidth="1"/>
    <col min="4" max="4" width="19.109375" customWidth="1"/>
    <col min="5" max="5" width="16.5546875" customWidth="1"/>
    <col min="7" max="7" width="14.109375" customWidth="1"/>
  </cols>
  <sheetData>
    <row r="1" spans="1:5" x14ac:dyDescent="0.3">
      <c r="A1" s="1" t="s">
        <v>0</v>
      </c>
      <c r="B1" s="1" t="s">
        <v>1</v>
      </c>
      <c r="C1" s="1" t="s">
        <v>6</v>
      </c>
    </row>
    <row r="2" spans="1:5" x14ac:dyDescent="0.3">
      <c r="A2" s="2">
        <v>1</v>
      </c>
      <c r="B2" s="2">
        <v>150</v>
      </c>
      <c r="C2" s="6"/>
    </row>
    <row r="3" spans="1:5" x14ac:dyDescent="0.3">
      <c r="A3" s="2">
        <v>2</v>
      </c>
      <c r="B3" s="2">
        <v>250</v>
      </c>
      <c r="C3" s="7">
        <f>B3-B2</f>
        <v>100</v>
      </c>
      <c r="D3" s="7" t="s">
        <v>11</v>
      </c>
    </row>
    <row r="4" spans="1:5" x14ac:dyDescent="0.3">
      <c r="A4" s="2">
        <v>3</v>
      </c>
      <c r="B4" s="2">
        <v>200</v>
      </c>
      <c r="C4" s="6">
        <f>B4-B3</f>
        <v>-50</v>
      </c>
      <c r="D4" s="7" t="s">
        <v>12</v>
      </c>
    </row>
    <row r="5" spans="1:5" x14ac:dyDescent="0.3">
      <c r="A5" s="2">
        <v>4</v>
      </c>
      <c r="B5" s="2">
        <v>360</v>
      </c>
      <c r="C5" s="6">
        <f>B5-B4</f>
        <v>160</v>
      </c>
      <c r="D5" s="7" t="s">
        <v>13</v>
      </c>
    </row>
    <row r="6" spans="1:5" x14ac:dyDescent="0.3">
      <c r="A6" s="3">
        <v>5</v>
      </c>
      <c r="B6" s="3">
        <v>300</v>
      </c>
      <c r="C6" s="8">
        <f>B6-B5</f>
        <v>-60</v>
      </c>
      <c r="D6" s="7" t="s">
        <v>14</v>
      </c>
    </row>
    <row r="8" spans="1:5" x14ac:dyDescent="0.3">
      <c r="A8" s="1" t="s">
        <v>0</v>
      </c>
      <c r="B8" s="1" t="s">
        <v>1</v>
      </c>
      <c r="C8" s="1" t="s">
        <v>6</v>
      </c>
      <c r="D8" s="1" t="s">
        <v>7</v>
      </c>
    </row>
    <row r="9" spans="1:5" x14ac:dyDescent="0.3">
      <c r="A9" s="2">
        <v>1</v>
      </c>
      <c r="B9" s="2">
        <v>150</v>
      </c>
      <c r="C9" s="6"/>
    </row>
    <row r="10" spans="1:5" x14ac:dyDescent="0.3">
      <c r="A10" s="2">
        <v>2</v>
      </c>
      <c r="B10" s="2">
        <v>250</v>
      </c>
      <c r="C10" s="7">
        <f>B10-B9</f>
        <v>100</v>
      </c>
      <c r="D10" s="7"/>
    </row>
    <row r="11" spans="1:5" x14ac:dyDescent="0.3">
      <c r="A11" s="2">
        <v>3</v>
      </c>
      <c r="B11" s="2">
        <v>200</v>
      </c>
      <c r="C11" s="6">
        <f t="shared" ref="C11:D13" si="0">B11-B10</f>
        <v>-50</v>
      </c>
      <c r="D11" s="7">
        <f>C11-C10</f>
        <v>-150</v>
      </c>
      <c r="E11" s="5" t="s">
        <v>8</v>
      </c>
    </row>
    <row r="12" spans="1:5" x14ac:dyDescent="0.3">
      <c r="A12" s="2">
        <v>4</v>
      </c>
      <c r="B12" s="2">
        <v>360</v>
      </c>
      <c r="C12" s="6">
        <f t="shared" si="0"/>
        <v>160</v>
      </c>
      <c r="D12" s="7">
        <f t="shared" si="0"/>
        <v>210</v>
      </c>
      <c r="E12" s="5" t="s">
        <v>9</v>
      </c>
    </row>
    <row r="13" spans="1:5" x14ac:dyDescent="0.3">
      <c r="A13" s="3">
        <v>5</v>
      </c>
      <c r="B13" s="3">
        <v>300</v>
      </c>
      <c r="C13" s="8">
        <f t="shared" si="0"/>
        <v>-60</v>
      </c>
      <c r="D13" s="9">
        <f t="shared" si="0"/>
        <v>-220</v>
      </c>
      <c r="E13" s="5" t="s">
        <v>10</v>
      </c>
    </row>
    <row r="26" spans="1:7" x14ac:dyDescent="0.3">
      <c r="C26" s="10"/>
    </row>
    <row r="27" spans="1:7" x14ac:dyDescent="0.3">
      <c r="A27" s="10" t="s">
        <v>56</v>
      </c>
      <c r="B27" s="10" t="s">
        <v>57</v>
      </c>
      <c r="C27" s="10" t="s">
        <v>58</v>
      </c>
      <c r="D27" s="2"/>
      <c r="E27" s="10" t="s">
        <v>56</v>
      </c>
      <c r="F27" s="10" t="s">
        <v>57</v>
      </c>
      <c r="G27" s="10" t="s">
        <v>58</v>
      </c>
    </row>
    <row r="28" spans="1:7" x14ac:dyDescent="0.3">
      <c r="A28" s="2">
        <v>8</v>
      </c>
      <c r="B28" s="11">
        <f>A29-A28</f>
        <v>-4</v>
      </c>
      <c r="C28" s="2"/>
      <c r="D28" s="2"/>
      <c r="E28" s="2">
        <v>8</v>
      </c>
      <c r="F28" s="11"/>
      <c r="G28" s="11"/>
    </row>
    <row r="29" spans="1:7" x14ac:dyDescent="0.3">
      <c r="A29" s="12">
        <v>4</v>
      </c>
      <c r="B29" s="11">
        <f t="shared" ref="B29:B35" si="1">A30-A29</f>
        <v>3</v>
      </c>
      <c r="C29" s="13">
        <f t="shared" ref="C29:C36" si="2">B28+A28</f>
        <v>4</v>
      </c>
      <c r="D29" s="2"/>
      <c r="E29" s="12">
        <v>4</v>
      </c>
      <c r="F29" s="11">
        <f>E29-E28</f>
        <v>-4</v>
      </c>
      <c r="G29" s="13">
        <f>F29+E28</f>
        <v>4</v>
      </c>
    </row>
    <row r="30" spans="1:7" x14ac:dyDescent="0.3">
      <c r="A30" s="12">
        <v>7</v>
      </c>
      <c r="B30" s="11">
        <f t="shared" si="1"/>
        <v>-5</v>
      </c>
      <c r="C30" s="12">
        <f t="shared" si="2"/>
        <v>7</v>
      </c>
      <c r="D30" s="2"/>
      <c r="E30" s="12">
        <v>7</v>
      </c>
      <c r="F30" s="11">
        <f t="shared" ref="F30:F36" si="3">E30-E29</f>
        <v>3</v>
      </c>
      <c r="G30" s="12">
        <f>F30+E29</f>
        <v>7</v>
      </c>
    </row>
    <row r="31" spans="1:7" x14ac:dyDescent="0.3">
      <c r="A31" s="12">
        <v>2</v>
      </c>
      <c r="B31" s="11">
        <f t="shared" si="1"/>
        <v>3</v>
      </c>
      <c r="C31" s="12">
        <f t="shared" si="2"/>
        <v>2</v>
      </c>
      <c r="D31" s="2"/>
      <c r="E31" s="12">
        <v>2</v>
      </c>
      <c r="F31" s="11">
        <f t="shared" si="3"/>
        <v>-5</v>
      </c>
      <c r="G31" s="12">
        <f t="shared" ref="G31:G36" si="4">F31+E30</f>
        <v>2</v>
      </c>
    </row>
    <row r="32" spans="1:7" x14ac:dyDescent="0.3">
      <c r="A32" s="12">
        <v>5</v>
      </c>
      <c r="B32" s="11">
        <f t="shared" si="1"/>
        <v>-2</v>
      </c>
      <c r="C32" s="12">
        <f t="shared" si="2"/>
        <v>5</v>
      </c>
      <c r="D32" s="2"/>
      <c r="E32" s="12">
        <v>5</v>
      </c>
      <c r="F32" s="11">
        <f t="shared" si="3"/>
        <v>3</v>
      </c>
      <c r="G32" s="12">
        <f t="shared" si="4"/>
        <v>5</v>
      </c>
    </row>
    <row r="33" spans="1:7" x14ac:dyDescent="0.3">
      <c r="A33" s="12">
        <v>3</v>
      </c>
      <c r="B33" s="11">
        <f t="shared" si="1"/>
        <v>3</v>
      </c>
      <c r="C33" s="12">
        <f t="shared" si="2"/>
        <v>3</v>
      </c>
      <c r="D33" s="2"/>
      <c r="E33" s="12">
        <v>3</v>
      </c>
      <c r="F33" s="11">
        <f t="shared" si="3"/>
        <v>-2</v>
      </c>
      <c r="G33" s="12">
        <f t="shared" si="4"/>
        <v>3</v>
      </c>
    </row>
    <row r="34" spans="1:7" x14ac:dyDescent="0.3">
      <c r="A34" s="12">
        <v>6</v>
      </c>
      <c r="B34" s="11">
        <f t="shared" si="1"/>
        <v>3</v>
      </c>
      <c r="C34" s="12">
        <f t="shared" si="2"/>
        <v>6</v>
      </c>
      <c r="D34" s="2"/>
      <c r="E34" s="12">
        <v>6</v>
      </c>
      <c r="F34" s="11">
        <f t="shared" si="3"/>
        <v>3</v>
      </c>
      <c r="G34" s="12">
        <f t="shared" si="4"/>
        <v>6</v>
      </c>
    </row>
    <row r="35" spans="1:7" x14ac:dyDescent="0.3">
      <c r="A35" s="12">
        <v>9</v>
      </c>
      <c r="B35" s="11">
        <f t="shared" si="1"/>
        <v>-4</v>
      </c>
      <c r="C35" s="12">
        <f t="shared" si="2"/>
        <v>9</v>
      </c>
      <c r="D35" s="2"/>
      <c r="E35" s="12">
        <v>9</v>
      </c>
      <c r="F35" s="11">
        <f t="shared" si="3"/>
        <v>3</v>
      </c>
      <c r="G35" s="12">
        <f t="shared" si="4"/>
        <v>9</v>
      </c>
    </row>
    <row r="36" spans="1:7" x14ac:dyDescent="0.3">
      <c r="A36" s="12">
        <v>5</v>
      </c>
      <c r="B36" s="2"/>
      <c r="C36" s="12">
        <f t="shared" si="2"/>
        <v>5</v>
      </c>
      <c r="D36" s="2"/>
      <c r="E36" s="12">
        <v>5</v>
      </c>
      <c r="F36" s="11">
        <f t="shared" si="3"/>
        <v>-4</v>
      </c>
      <c r="G36" s="12">
        <f t="shared" si="4"/>
        <v>5</v>
      </c>
    </row>
    <row r="42" spans="1:7" x14ac:dyDescent="0.3">
      <c r="A42" s="10" t="s">
        <v>56</v>
      </c>
      <c r="B42" s="10" t="s">
        <v>57</v>
      </c>
      <c r="C42" s="10" t="s">
        <v>59</v>
      </c>
      <c r="D42" s="10" t="s">
        <v>58</v>
      </c>
      <c r="E42" s="10" t="s">
        <v>58</v>
      </c>
    </row>
    <row r="43" spans="1:7" x14ac:dyDescent="0.3">
      <c r="A43" s="2">
        <v>8</v>
      </c>
      <c r="B43" s="11">
        <f t="shared" ref="B43:C49" si="5">A44-A43</f>
        <v>-4</v>
      </c>
      <c r="C43" s="11">
        <f t="shared" si="5"/>
        <v>7</v>
      </c>
      <c r="D43" s="2"/>
      <c r="E43" s="2"/>
    </row>
    <row r="44" spans="1:7" x14ac:dyDescent="0.3">
      <c r="A44" s="2">
        <v>4</v>
      </c>
      <c r="B44" s="11">
        <f t="shared" si="5"/>
        <v>3</v>
      </c>
      <c r="C44" s="11">
        <f t="shared" si="5"/>
        <v>-8</v>
      </c>
      <c r="D44" s="11"/>
      <c r="E44" s="2"/>
    </row>
    <row r="45" spans="1:7" x14ac:dyDescent="0.3">
      <c r="A45" s="12">
        <v>7</v>
      </c>
      <c r="B45" s="11">
        <f t="shared" si="5"/>
        <v>-5</v>
      </c>
      <c r="C45" s="11">
        <f t="shared" si="5"/>
        <v>8</v>
      </c>
      <c r="D45" s="13">
        <f>C43+2*A44-A43</f>
        <v>7</v>
      </c>
      <c r="E45" s="13">
        <f>C43+B43+A44</f>
        <v>7</v>
      </c>
    </row>
    <row r="46" spans="1:7" x14ac:dyDescent="0.3">
      <c r="A46" s="12">
        <v>2</v>
      </c>
      <c r="B46" s="11">
        <f t="shared" si="5"/>
        <v>3</v>
      </c>
      <c r="C46" s="11">
        <f t="shared" si="5"/>
        <v>-5</v>
      </c>
      <c r="D46" s="13">
        <f t="shared" ref="D46:D51" si="6">C44+2*A45-A44</f>
        <v>2</v>
      </c>
      <c r="E46" s="12">
        <f t="shared" ref="E46:E51" si="7">C44+B44+A45</f>
        <v>2</v>
      </c>
    </row>
    <row r="47" spans="1:7" x14ac:dyDescent="0.3">
      <c r="A47" s="12">
        <v>5</v>
      </c>
      <c r="B47" s="11">
        <f t="shared" si="5"/>
        <v>-2</v>
      </c>
      <c r="C47" s="11">
        <f t="shared" si="5"/>
        <v>5</v>
      </c>
      <c r="D47" s="13">
        <f t="shared" si="6"/>
        <v>5</v>
      </c>
      <c r="E47" s="12">
        <f t="shared" si="7"/>
        <v>5</v>
      </c>
    </row>
    <row r="48" spans="1:7" x14ac:dyDescent="0.3">
      <c r="A48" s="12">
        <v>3</v>
      </c>
      <c r="B48" s="11">
        <f t="shared" si="5"/>
        <v>3</v>
      </c>
      <c r="C48" s="11">
        <f t="shared" si="5"/>
        <v>0</v>
      </c>
      <c r="D48" s="13">
        <f t="shared" si="6"/>
        <v>3</v>
      </c>
      <c r="E48" s="12">
        <f t="shared" si="7"/>
        <v>3</v>
      </c>
    </row>
    <row r="49" spans="1:5" x14ac:dyDescent="0.3">
      <c r="A49" s="12">
        <v>6</v>
      </c>
      <c r="B49" s="11">
        <f t="shared" si="5"/>
        <v>3</v>
      </c>
      <c r="C49" s="11">
        <f t="shared" si="5"/>
        <v>-7</v>
      </c>
      <c r="D49" s="13">
        <f t="shared" si="6"/>
        <v>6</v>
      </c>
      <c r="E49" s="12">
        <f t="shared" si="7"/>
        <v>6</v>
      </c>
    </row>
    <row r="50" spans="1:5" x14ac:dyDescent="0.3">
      <c r="A50" s="12">
        <v>9</v>
      </c>
      <c r="B50" s="11">
        <f>A51-A50</f>
        <v>-4</v>
      </c>
      <c r="C50" s="11"/>
      <c r="D50" s="13">
        <f t="shared" si="6"/>
        <v>9</v>
      </c>
      <c r="E50" s="12">
        <f t="shared" si="7"/>
        <v>9</v>
      </c>
    </row>
    <row r="51" spans="1:5" x14ac:dyDescent="0.3">
      <c r="A51" s="12">
        <v>5</v>
      </c>
      <c r="B51" s="2"/>
      <c r="C51" s="2"/>
      <c r="D51" s="13">
        <f t="shared" si="6"/>
        <v>5</v>
      </c>
      <c r="E51" s="12">
        <f t="shared" si="7"/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26" sqref="H26"/>
    </sheetView>
  </sheetViews>
  <sheetFormatPr defaultRowHeight="14.4" x14ac:dyDescent="0.3"/>
  <cols>
    <col min="1" max="1" width="11.109375" customWidth="1"/>
    <col min="3" max="3" width="16.109375" customWidth="1"/>
  </cols>
  <sheetData>
    <row r="1" spans="1:10" x14ac:dyDescent="0.3">
      <c r="A1" s="1" t="s">
        <v>0</v>
      </c>
      <c r="B1" s="1" t="s">
        <v>15</v>
      </c>
      <c r="C1" s="1" t="s">
        <v>16</v>
      </c>
      <c r="D1" s="1" t="s">
        <v>17</v>
      </c>
      <c r="E1" s="1" t="s">
        <v>19</v>
      </c>
      <c r="F1" s="1" t="s">
        <v>20</v>
      </c>
      <c r="G1" s="27"/>
    </row>
    <row r="2" spans="1:10" x14ac:dyDescent="0.3">
      <c r="A2" s="2">
        <v>1</v>
      </c>
      <c r="B2" s="2">
        <v>150</v>
      </c>
      <c r="C2" s="2">
        <f>B2-$B$7</f>
        <v>-102</v>
      </c>
      <c r="D2" s="14">
        <f>LOG(B2)</f>
        <v>2.1760912590556813</v>
      </c>
      <c r="E2" s="14">
        <f>1/B2</f>
        <v>6.6666666666666671E-3</v>
      </c>
      <c r="F2" s="27"/>
      <c r="G2" s="5"/>
    </row>
    <row r="3" spans="1:10" x14ac:dyDescent="0.3">
      <c r="A3" s="2">
        <v>2</v>
      </c>
      <c r="B3" s="2">
        <v>250</v>
      </c>
      <c r="C3" s="2">
        <f>B3-$B$7</f>
        <v>-2</v>
      </c>
      <c r="D3" s="14">
        <f>LOG(B3)</f>
        <v>2.3979400086720375</v>
      </c>
      <c r="E3" s="14">
        <f>1/B3</f>
        <v>4.0000000000000001E-3</v>
      </c>
      <c r="F3" s="14">
        <f>LOG(B3)-LOG(B2)</f>
        <v>0.22184874961635614</v>
      </c>
      <c r="G3" s="5"/>
    </row>
    <row r="4" spans="1:10" x14ac:dyDescent="0.3">
      <c r="A4" s="2">
        <v>3</v>
      </c>
      <c r="B4" s="2">
        <v>200</v>
      </c>
      <c r="C4" s="2">
        <f>B4-$B$7</f>
        <v>-52</v>
      </c>
      <c r="D4" s="14">
        <f>LOG(B4)</f>
        <v>2.3010299956639813</v>
      </c>
      <c r="E4" s="14">
        <f>1/B4</f>
        <v>5.0000000000000001E-3</v>
      </c>
      <c r="F4" s="14">
        <f>LOG(B4)-LOG(B3)</f>
        <v>-9.6910013008056239E-2</v>
      </c>
      <c r="G4" s="5"/>
    </row>
    <row r="5" spans="1:10" x14ac:dyDescent="0.3">
      <c r="A5" s="2">
        <v>4</v>
      </c>
      <c r="B5" s="2">
        <v>360</v>
      </c>
      <c r="C5" s="2">
        <f>B5-$B$7</f>
        <v>108</v>
      </c>
      <c r="D5" s="14">
        <f>LOG(B5)</f>
        <v>2.5563025007672873</v>
      </c>
      <c r="E5" s="14">
        <f>1/B5</f>
        <v>2.7777777777777779E-3</v>
      </c>
      <c r="F5" s="14">
        <f>LOG(B5)-LOG(B4)</f>
        <v>0.25527250510330601</v>
      </c>
      <c r="G5" s="5"/>
    </row>
    <row r="6" spans="1:10" x14ac:dyDescent="0.3">
      <c r="A6" s="3">
        <v>5</v>
      </c>
      <c r="B6" s="3">
        <v>300</v>
      </c>
      <c r="C6" s="3">
        <f>B6-$B$7</f>
        <v>48</v>
      </c>
      <c r="D6" s="16">
        <f>LOG(B6)</f>
        <v>2.4771212547196626</v>
      </c>
      <c r="E6" s="16">
        <f>1/B6</f>
        <v>3.3333333333333335E-3</v>
      </c>
      <c r="F6" s="16">
        <f>LOG(B6)-LOG(B5)</f>
        <v>-7.9181246047624665E-2</v>
      </c>
      <c r="G6" s="5"/>
    </row>
    <row r="7" spans="1:10" x14ac:dyDescent="0.3">
      <c r="A7" s="2" t="s">
        <v>40</v>
      </c>
      <c r="B7" s="2">
        <f>AVERAGE(B2:B6)</f>
        <v>252</v>
      </c>
      <c r="C7" s="11"/>
    </row>
    <row r="8" spans="1:10" x14ac:dyDescent="0.3">
      <c r="A8" s="18"/>
      <c r="B8" s="18"/>
      <c r="C8" s="18"/>
    </row>
    <row r="10" spans="1:10" x14ac:dyDescent="0.3">
      <c r="A10" s="1" t="s">
        <v>0</v>
      </c>
      <c r="B10" s="1" t="s">
        <v>15</v>
      </c>
      <c r="C10" s="1" t="s">
        <v>16</v>
      </c>
      <c r="D10" s="1"/>
      <c r="E10" s="1" t="s">
        <v>17</v>
      </c>
      <c r="F10" s="1" t="s">
        <v>18</v>
      </c>
      <c r="G10" s="1" t="s">
        <v>19</v>
      </c>
      <c r="H10" s="1"/>
      <c r="I10" s="1" t="s">
        <v>20</v>
      </c>
      <c r="J10" s="27"/>
    </row>
    <row r="11" spans="1:10" x14ac:dyDescent="0.3">
      <c r="A11" s="2">
        <v>1</v>
      </c>
      <c r="B11" s="2">
        <v>150</v>
      </c>
      <c r="C11" s="2">
        <f>B11-$B$7</f>
        <v>-102</v>
      </c>
      <c r="D11" s="11" t="s">
        <v>21</v>
      </c>
      <c r="E11" s="14">
        <f>LOG(B11)</f>
        <v>2.1760912590556813</v>
      </c>
      <c r="F11" s="5" t="s">
        <v>22</v>
      </c>
      <c r="G11" s="14">
        <f>1/B11</f>
        <v>6.6666666666666671E-3</v>
      </c>
      <c r="H11" s="5" t="s">
        <v>23</v>
      </c>
      <c r="I11" s="27"/>
      <c r="J11" s="27"/>
    </row>
    <row r="12" spans="1:10" x14ac:dyDescent="0.3">
      <c r="A12" s="2">
        <v>2</v>
      </c>
      <c r="B12" s="2">
        <v>250</v>
      </c>
      <c r="C12" s="2">
        <f>B12-$B$7</f>
        <v>-2</v>
      </c>
      <c r="D12" s="11" t="s">
        <v>25</v>
      </c>
      <c r="E12" s="14">
        <f>LOG(B12)</f>
        <v>2.3979400086720375</v>
      </c>
      <c r="F12" s="5" t="s">
        <v>26</v>
      </c>
      <c r="G12" s="14">
        <f>1/B12</f>
        <v>4.0000000000000001E-3</v>
      </c>
      <c r="H12" s="5" t="s">
        <v>27</v>
      </c>
      <c r="I12" s="14">
        <f>LOG(B12)-LOG(B11)</f>
        <v>0.22184874961635614</v>
      </c>
      <c r="J12" s="5" t="s">
        <v>24</v>
      </c>
    </row>
    <row r="13" spans="1:10" x14ac:dyDescent="0.3">
      <c r="A13" s="2">
        <v>3</v>
      </c>
      <c r="B13" s="2">
        <v>200</v>
      </c>
      <c r="C13" s="2">
        <f>B13-$B$7</f>
        <v>-52</v>
      </c>
      <c r="D13" s="11" t="s">
        <v>29</v>
      </c>
      <c r="E13" s="14">
        <f>LOG(B13)</f>
        <v>2.3010299956639813</v>
      </c>
      <c r="F13" s="5" t="s">
        <v>30</v>
      </c>
      <c r="G13" s="14">
        <f>1/B13</f>
        <v>5.0000000000000001E-3</v>
      </c>
      <c r="H13" s="5" t="s">
        <v>31</v>
      </c>
      <c r="I13" s="14">
        <f>LOG(B13)-LOG(B12)</f>
        <v>-9.6910013008056239E-2</v>
      </c>
      <c r="J13" s="5" t="s">
        <v>28</v>
      </c>
    </row>
    <row r="14" spans="1:10" x14ac:dyDescent="0.3">
      <c r="A14" s="2">
        <v>4</v>
      </c>
      <c r="B14" s="2">
        <v>360</v>
      </c>
      <c r="C14" s="2">
        <f>B14-$B$7</f>
        <v>108</v>
      </c>
      <c r="D14" s="11" t="s">
        <v>33</v>
      </c>
      <c r="E14" s="14">
        <f>LOG(B14)</f>
        <v>2.5563025007672873</v>
      </c>
      <c r="F14" s="5" t="s">
        <v>34</v>
      </c>
      <c r="G14" s="14">
        <f>1/B14</f>
        <v>2.7777777777777779E-3</v>
      </c>
      <c r="H14" s="5" t="s">
        <v>35</v>
      </c>
      <c r="I14" s="14">
        <f>LOG(B14)-LOG(B13)</f>
        <v>0.25527250510330601</v>
      </c>
      <c r="J14" s="5" t="s">
        <v>32</v>
      </c>
    </row>
    <row r="15" spans="1:10" x14ac:dyDescent="0.3">
      <c r="A15" s="3">
        <v>5</v>
      </c>
      <c r="B15" s="3">
        <v>300</v>
      </c>
      <c r="C15" s="3">
        <f>B15-$B$7</f>
        <v>48</v>
      </c>
      <c r="D15" s="15" t="s">
        <v>37</v>
      </c>
      <c r="E15" s="16">
        <f>LOG(B15)</f>
        <v>2.4771212547196626</v>
      </c>
      <c r="F15" s="17" t="s">
        <v>38</v>
      </c>
      <c r="G15" s="16">
        <f>1/B15</f>
        <v>3.3333333333333335E-3</v>
      </c>
      <c r="H15" s="17" t="s">
        <v>39</v>
      </c>
      <c r="I15" s="16">
        <f>LOG(B15)-LOG(B14)</f>
        <v>-7.9181246047624665E-2</v>
      </c>
      <c r="J15" s="5" t="s">
        <v>36</v>
      </c>
    </row>
    <row r="16" spans="1:10" x14ac:dyDescent="0.3">
      <c r="A16" s="2" t="s">
        <v>40</v>
      </c>
      <c r="B16" s="2">
        <f>AVERAGE(B11:B15)</f>
        <v>252</v>
      </c>
      <c r="C16" s="11" t="s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10" workbookViewId="0">
      <selection activeCell="E34" sqref="E34"/>
    </sheetView>
  </sheetViews>
  <sheetFormatPr defaultRowHeight="14.4" x14ac:dyDescent="0.3"/>
  <cols>
    <col min="4" max="4" width="7.44140625" customWidth="1"/>
    <col min="5" max="5" width="22.77734375" customWidth="1"/>
  </cols>
  <sheetData>
    <row r="1" spans="1:5" ht="15.6" x14ac:dyDescent="0.35">
      <c r="A1" s="1" t="s">
        <v>0</v>
      </c>
      <c r="B1" s="1" t="s">
        <v>41</v>
      </c>
      <c r="C1" s="1" t="s">
        <v>42</v>
      </c>
      <c r="D1" s="1" t="s">
        <v>43</v>
      </c>
      <c r="E1" s="1" t="s">
        <v>44</v>
      </c>
    </row>
    <row r="2" spans="1:5" x14ac:dyDescent="0.3">
      <c r="A2" s="2">
        <v>1</v>
      </c>
      <c r="B2" s="2">
        <v>150</v>
      </c>
      <c r="C2" s="6">
        <f>B2</f>
        <v>150</v>
      </c>
      <c r="D2" s="19">
        <f>B2</f>
        <v>150</v>
      </c>
      <c r="E2">
        <f>B2</f>
        <v>150</v>
      </c>
    </row>
    <row r="3" spans="1:5" x14ac:dyDescent="0.3">
      <c r="A3" s="2">
        <v>2</v>
      </c>
      <c r="B3" s="2">
        <v>250</v>
      </c>
      <c r="C3" s="7">
        <f>$B$7*B3+(1-$B$7)*C2</f>
        <v>180</v>
      </c>
      <c r="D3" s="19">
        <f>$B$7*C3+(1-$B$7)*C2</f>
        <v>159</v>
      </c>
      <c r="E3" s="19">
        <f>$B$7*D3+(1-$B$7)*D2</f>
        <v>152.69999999999999</v>
      </c>
    </row>
    <row r="4" spans="1:5" x14ac:dyDescent="0.3">
      <c r="A4" s="2">
        <v>3</v>
      </c>
      <c r="B4" s="2">
        <v>200</v>
      </c>
      <c r="C4" s="7">
        <f t="shared" ref="C4:C6" si="0">$B$7*B4+(1-$B$7)*C3</f>
        <v>186</v>
      </c>
      <c r="D4" s="19">
        <f t="shared" ref="D4:E6" si="1">$B$7*C4+(1-$B$7)*C3</f>
        <v>181.79999999999998</v>
      </c>
      <c r="E4" s="19">
        <f t="shared" si="1"/>
        <v>165.83999999999997</v>
      </c>
    </row>
    <row r="5" spans="1:5" x14ac:dyDescent="0.3">
      <c r="A5" s="2">
        <v>4</v>
      </c>
      <c r="B5" s="2">
        <v>360</v>
      </c>
      <c r="C5" s="7">
        <f t="shared" si="0"/>
        <v>238.2</v>
      </c>
      <c r="D5" s="19">
        <f t="shared" si="1"/>
        <v>201.65999999999997</v>
      </c>
      <c r="E5" s="19">
        <f t="shared" si="1"/>
        <v>187.75799999999998</v>
      </c>
    </row>
    <row r="6" spans="1:5" x14ac:dyDescent="0.3">
      <c r="A6" s="3">
        <v>5</v>
      </c>
      <c r="B6" s="3">
        <v>300</v>
      </c>
      <c r="C6" s="9">
        <f t="shared" si="0"/>
        <v>256.74</v>
      </c>
      <c r="D6" s="20">
        <f t="shared" si="1"/>
        <v>243.762</v>
      </c>
      <c r="E6" s="20">
        <f t="shared" si="1"/>
        <v>214.29059999999998</v>
      </c>
    </row>
    <row r="7" spans="1:5" x14ac:dyDescent="0.3">
      <c r="A7" s="21" t="s">
        <v>45</v>
      </c>
      <c r="B7" s="22">
        <v>0.3</v>
      </c>
    </row>
    <row r="8" spans="1:5" x14ac:dyDescent="0.3">
      <c r="A8" s="21"/>
      <c r="B8" s="22"/>
    </row>
    <row r="9" spans="1:5" x14ac:dyDescent="0.3">
      <c r="A9" s="21"/>
      <c r="B9" s="22"/>
    </row>
    <row r="10" spans="1:5" ht="15.6" x14ac:dyDescent="0.35">
      <c r="A10" s="1" t="s">
        <v>0</v>
      </c>
      <c r="B10" s="1" t="s">
        <v>41</v>
      </c>
      <c r="C10" s="1" t="s">
        <v>42</v>
      </c>
      <c r="D10" s="1" t="s">
        <v>43</v>
      </c>
      <c r="E10" s="23"/>
    </row>
    <row r="11" spans="1:5" x14ac:dyDescent="0.3">
      <c r="A11" s="2">
        <v>1</v>
      </c>
      <c r="B11" s="2">
        <v>150</v>
      </c>
      <c r="C11" s="6">
        <f>B11</f>
        <v>150</v>
      </c>
      <c r="D11" s="19">
        <f>B11</f>
        <v>150</v>
      </c>
      <c r="E11" s="5" t="s">
        <v>46</v>
      </c>
    </row>
    <row r="12" spans="1:5" x14ac:dyDescent="0.3">
      <c r="A12" s="2">
        <v>2</v>
      </c>
      <c r="B12" s="2">
        <v>250</v>
      </c>
      <c r="C12" s="6">
        <f>$B$25*B12+(1-$B$25)*C11</f>
        <v>180</v>
      </c>
      <c r="D12" s="19">
        <f>$B$25*C12+(1-$B$25)*C11</f>
        <v>159</v>
      </c>
      <c r="E12" s="5" t="s">
        <v>47</v>
      </c>
    </row>
    <row r="13" spans="1:5" x14ac:dyDescent="0.3">
      <c r="A13" s="2">
        <v>3</v>
      </c>
      <c r="B13" s="2">
        <v>200</v>
      </c>
      <c r="C13" s="6">
        <f>$B$25*B13+(1-$B$25)*C12</f>
        <v>186</v>
      </c>
      <c r="D13" s="19">
        <f>$B$25*C13+(1-$B$25)*C12</f>
        <v>181.79999999999998</v>
      </c>
      <c r="E13" s="5" t="s">
        <v>48</v>
      </c>
    </row>
    <row r="14" spans="1:5" x14ac:dyDescent="0.3">
      <c r="A14" s="2">
        <v>4</v>
      </c>
      <c r="B14" s="2">
        <v>360</v>
      </c>
      <c r="C14" s="6">
        <f>$B$25*B14+(1-$B$25)*C13</f>
        <v>238.2</v>
      </c>
      <c r="D14" s="19">
        <f>$B$25*C14+(1-$B$25)*C13</f>
        <v>201.65999999999997</v>
      </c>
      <c r="E14" s="5" t="s">
        <v>49</v>
      </c>
    </row>
    <row r="15" spans="1:5" x14ac:dyDescent="0.3">
      <c r="A15" s="3">
        <v>5</v>
      </c>
      <c r="B15" s="3">
        <v>300</v>
      </c>
      <c r="C15" s="8">
        <f>$B$25*B15+(1-$B$25)*C14</f>
        <v>256.74</v>
      </c>
      <c r="D15" s="20">
        <f>$B$25*C15+(1-$B$25)*C14</f>
        <v>243.762</v>
      </c>
      <c r="E15" s="17" t="s">
        <v>50</v>
      </c>
    </row>
    <row r="16" spans="1:5" x14ac:dyDescent="0.3">
      <c r="A16" s="21" t="s">
        <v>45</v>
      </c>
      <c r="B16" s="22">
        <v>0.3</v>
      </c>
    </row>
    <row r="19" spans="1:5" ht="15.6" x14ac:dyDescent="0.35">
      <c r="A19" s="1" t="s">
        <v>0</v>
      </c>
      <c r="B19" s="1" t="s">
        <v>41</v>
      </c>
      <c r="C19" s="1" t="s">
        <v>42</v>
      </c>
      <c r="D19" s="1"/>
    </row>
    <row r="20" spans="1:5" x14ac:dyDescent="0.3">
      <c r="A20" s="2">
        <v>1</v>
      </c>
      <c r="B20" s="2">
        <v>150</v>
      </c>
      <c r="C20" s="19">
        <f>B20</f>
        <v>150</v>
      </c>
      <c r="D20" s="24" t="s">
        <v>46</v>
      </c>
      <c r="E20" s="19">
        <f>C20</f>
        <v>150</v>
      </c>
    </row>
    <row r="21" spans="1:5" x14ac:dyDescent="0.3">
      <c r="A21" s="2">
        <v>2</v>
      </c>
      <c r="B21" s="2">
        <v>250</v>
      </c>
      <c r="C21" s="19">
        <f>$B$25*B21+(1-$B$25)*C20</f>
        <v>180</v>
      </c>
      <c r="D21" s="25" t="s">
        <v>51</v>
      </c>
      <c r="E21">
        <f>$B$25*B21+(1-$B$25)*C20</f>
        <v>180</v>
      </c>
    </row>
    <row r="22" spans="1:5" x14ac:dyDescent="0.3">
      <c r="A22" s="2">
        <v>3</v>
      </c>
      <c r="B22" s="2">
        <v>200</v>
      </c>
      <c r="C22" s="19">
        <f>$B$25*B22+(1-$B$25)*C21</f>
        <v>186</v>
      </c>
      <c r="D22" s="25" t="s">
        <v>52</v>
      </c>
      <c r="E22">
        <f>$B$25*B22+(1-$B$25)*C21</f>
        <v>186</v>
      </c>
    </row>
    <row r="23" spans="1:5" x14ac:dyDescent="0.3">
      <c r="A23" s="2">
        <v>4</v>
      </c>
      <c r="B23" s="2">
        <v>360</v>
      </c>
      <c r="C23" s="19">
        <f>$B$25*B23+(1-$B$25)*C22</f>
        <v>238.2</v>
      </c>
      <c r="D23" s="25" t="s">
        <v>53</v>
      </c>
      <c r="E23">
        <f>$B$25*B23+(1-$B$25)*C22</f>
        <v>238.2</v>
      </c>
    </row>
    <row r="24" spans="1:5" x14ac:dyDescent="0.3">
      <c r="A24" s="3">
        <v>5</v>
      </c>
      <c r="B24" s="3">
        <v>300</v>
      </c>
      <c r="C24" s="20">
        <f>$B$25*B24+(1-$B$25)*C23</f>
        <v>256.74</v>
      </c>
      <c r="D24" s="26" t="s">
        <v>54</v>
      </c>
      <c r="E24">
        <f>$B$25*B24+(1-$B$25)*C23</f>
        <v>256.74</v>
      </c>
    </row>
    <row r="25" spans="1:5" x14ac:dyDescent="0.3">
      <c r="A25" s="21" t="s">
        <v>45</v>
      </c>
      <c r="B25" s="22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4.1.1-2</vt:lpstr>
      <vt:lpstr>4.1.3-4</vt:lpstr>
      <vt:lpstr>4.2.1-5</vt:lpstr>
      <vt:lpstr>4.3.1</vt:lpstr>
      <vt:lpstr>4.4.1-4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</cp:lastModifiedBy>
  <dcterms:created xsi:type="dcterms:W3CDTF">2010-01-07T00:09:23Z</dcterms:created>
  <dcterms:modified xsi:type="dcterms:W3CDTF">2016-12-05T16:54:29Z</dcterms:modified>
</cp:coreProperties>
</file>